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<sst xmlns="http://schemas.openxmlformats.org/spreadsheetml/2006/main" count="51" uniqueCount="44">
  <si>
    <t>Таблица № П1.4.</t>
  </si>
  <si>
    <t xml:space="preserve">Баланс электрической энергии в сети ВН, СН2 и НН    </t>
  </si>
  <si>
    <t>ПАО "Завод "Красное Сормово"</t>
  </si>
  <si>
    <t>млн.кВтч.</t>
  </si>
  <si>
    <t>п.п.</t>
  </si>
  <si>
    <t>Показатели</t>
  </si>
  <si>
    <t>Всего</t>
  </si>
  <si>
    <t>ВН</t>
  </si>
  <si>
    <t>СН1</t>
  </si>
  <si>
    <t>СН11</t>
  </si>
  <si>
    <t>НН</t>
  </si>
  <si>
    <t>1.</t>
  </si>
  <si>
    <t xml:space="preserve">Поступление эл.энергии в сеть , ВСЕГО </t>
  </si>
  <si>
    <t>1.1.</t>
  </si>
  <si>
    <t>из смежной сети, всего</t>
  </si>
  <si>
    <t>в том числе из сети</t>
  </si>
  <si>
    <t>СН2</t>
  </si>
  <si>
    <t>1.2.</t>
  </si>
  <si>
    <t>от электростанций ПЭ (ЭСО)</t>
  </si>
  <si>
    <t>1.3.</t>
  </si>
  <si>
    <t>от других поставщиков (в т.ч. с оптового рынка)</t>
  </si>
  <si>
    <t>1.4.</t>
  </si>
  <si>
    <t>поступление эл. энергии от других организаций</t>
  </si>
  <si>
    <t>2.</t>
  </si>
  <si>
    <t xml:space="preserve">Потери электроэнергии в сети </t>
  </si>
  <si>
    <t>то же в % (п.2./п.1.)</t>
  </si>
  <si>
    <t>3.</t>
  </si>
  <si>
    <t>Расход электроэнергии на производственные и хозяйственные нужды</t>
  </si>
  <si>
    <t>4.</t>
  </si>
  <si>
    <t xml:space="preserve">Полезный отпуск из сети </t>
  </si>
  <si>
    <t>4.1.</t>
  </si>
  <si>
    <t>Полезный отпуск потребителям</t>
  </si>
  <si>
    <t>в т.ч.                                                                                    собственным потребителям ЭСО</t>
  </si>
  <si>
    <t>из них:</t>
  </si>
  <si>
    <t>Собственное производство</t>
  </si>
  <si>
    <t>Субабоненты</t>
  </si>
  <si>
    <t>4.2.</t>
  </si>
  <si>
    <t>потребителям оптового рынка</t>
  </si>
  <si>
    <t>4.3.</t>
  </si>
  <si>
    <t>сальдо-переток в другие организации</t>
  </si>
  <si>
    <t>Главный энергетик</t>
  </si>
  <si>
    <t>С.В. Мокеев</t>
  </si>
  <si>
    <t>Базовый период 2021 год</t>
  </si>
  <si>
    <t>Период регулирования 2023 год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</si>
</sst>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0"/>
    <numFmt numFmtId="166" formatCode="0.00000000000"/>
    <numFmt numFmtId="167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0"/>
    </font>
    <font>
      <sz val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9"/>
      <name val="Times New Roman Cyr"/>
      <family val="1"/>
    </font>
    <font>
      <sz val="11"/>
      <name val="Times New Roman Cyr"/>
      <family val="0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wrapText="1"/>
      <protection/>
    </xf>
    <xf numFmtId="0" fontId="2" fillId="0" borderId="0" xfId="53" applyNumberFormat="1" applyFont="1" applyFill="1" applyBorder="1" applyAlignment="1" applyProtection="1">
      <alignment vertical="top"/>
      <protection/>
    </xf>
    <xf numFmtId="0" fontId="2" fillId="0" borderId="0" xfId="53" applyNumberFormat="1" applyFont="1" applyFill="1" applyBorder="1" applyAlignment="1" applyProtection="1">
      <alignment vertical="top" wrapText="1"/>
      <protection/>
    </xf>
    <xf numFmtId="0" fontId="2" fillId="0" borderId="0" xfId="52" applyBorder="1">
      <alignment/>
      <protection/>
    </xf>
    <xf numFmtId="0" fontId="2" fillId="0" borderId="0" xfId="53" applyNumberFormat="1" applyFont="1" applyFill="1" applyBorder="1" applyAlignment="1" applyProtection="1">
      <alignment horizontal="right" vertical="top"/>
      <protection/>
    </xf>
    <xf numFmtId="0" fontId="4" fillId="0" borderId="0" xfId="53" applyNumberFormat="1" applyFont="1" applyFill="1" applyBorder="1" applyAlignment="1" applyProtection="1">
      <alignment horizontal="left" vertical="top"/>
      <protection/>
    </xf>
    <xf numFmtId="0" fontId="2" fillId="0" borderId="0" xfId="52" applyNumberFormat="1" applyFont="1" applyFill="1" applyBorder="1" applyAlignment="1" applyProtection="1">
      <alignment vertical="top" wrapText="1"/>
      <protection/>
    </xf>
    <xf numFmtId="0" fontId="2" fillId="0" borderId="0" xfId="52" applyNumberFormat="1" applyFont="1" applyFill="1" applyBorder="1" applyAlignment="1" applyProtection="1">
      <alignment vertical="top"/>
      <protection/>
    </xf>
    <xf numFmtId="0" fontId="2" fillId="0" borderId="0" xfId="52" applyNumberFormat="1" applyFont="1" applyFill="1" applyBorder="1" applyAlignment="1" applyProtection="1">
      <alignment horizontal="right"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/>
    </xf>
    <xf numFmtId="0" fontId="6" fillId="0" borderId="10" xfId="52" applyNumberFormat="1" applyFont="1" applyFill="1" applyBorder="1" applyAlignment="1" applyProtection="1">
      <alignment horizontal="center" vertical="top"/>
      <protection/>
    </xf>
    <xf numFmtId="0" fontId="6" fillId="0" borderId="10" xfId="52" applyNumberFormat="1" applyFont="1" applyFill="1" applyBorder="1" applyAlignment="1" applyProtection="1">
      <alignment horizontal="center" vertical="top" wrapText="1"/>
      <protection/>
    </xf>
    <xf numFmtId="0" fontId="6" fillId="0" borderId="10" xfId="52" applyFont="1" applyBorder="1" applyAlignment="1">
      <alignment horizontal="center" wrapText="1"/>
      <protection/>
    </xf>
    <xf numFmtId="0" fontId="5" fillId="0" borderId="10" xfId="52" applyFont="1" applyBorder="1" applyAlignment="1">
      <alignment wrapText="1"/>
      <protection/>
    </xf>
    <xf numFmtId="164" fontId="7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/>
    </xf>
    <xf numFmtId="0" fontId="2" fillId="0" borderId="10" xfId="52" applyFont="1" applyBorder="1" applyAlignment="1">
      <alignment wrapText="1"/>
      <protection/>
    </xf>
    <xf numFmtId="164" fontId="8" fillId="0" borderId="10" xfId="0" applyNumberFormat="1" applyFont="1" applyFill="1" applyBorder="1" applyAlignment="1">
      <alignment horizontal="center" wrapText="1"/>
    </xf>
    <xf numFmtId="16" fontId="6" fillId="0" borderId="10" xfId="52" applyNumberFormat="1" applyFont="1" applyBorder="1" applyAlignment="1">
      <alignment horizontal="center" wrapText="1"/>
      <protection/>
    </xf>
    <xf numFmtId="0" fontId="2" fillId="0" borderId="10" xfId="52" applyFont="1" applyBorder="1" applyAlignment="1">
      <alignment horizontal="center"/>
      <protection/>
    </xf>
    <xf numFmtId="0" fontId="2" fillId="0" borderId="10" xfId="52" applyFont="1" applyBorder="1" applyAlignment="1">
      <alignment horizontal="center" vertical="top"/>
      <protection/>
    </xf>
    <xf numFmtId="0" fontId="6" fillId="0" borderId="10" xfId="52" applyFont="1" applyBorder="1" applyAlignment="1">
      <alignment horizontal="center" vertical="top" wrapText="1"/>
      <protection/>
    </xf>
    <xf numFmtId="165" fontId="7" fillId="0" borderId="10" xfId="0" applyNumberFormat="1" applyFont="1" applyFill="1" applyBorder="1" applyAlignment="1">
      <alignment horizontal="center"/>
    </xf>
    <xf numFmtId="166" fontId="2" fillId="0" borderId="0" xfId="53" applyNumberFormat="1" applyFont="1" applyFill="1" applyBorder="1" applyAlignment="1" applyProtection="1">
      <alignment vertical="top"/>
      <protection/>
    </xf>
    <xf numFmtId="167" fontId="2" fillId="0" borderId="0" xfId="53" applyNumberFormat="1" applyFont="1" applyFill="1" applyBorder="1" applyAlignment="1" applyProtection="1">
      <alignment vertical="top"/>
      <protection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53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2" fillId="0" borderId="11" xfId="52" applyNumberFormat="1" applyFont="1" applyFill="1" applyBorder="1" applyAlignment="1" applyProtection="1">
      <alignment horizontal="center" vertical="top"/>
      <protection/>
    </xf>
    <xf numFmtId="0" fontId="2" fillId="0" borderId="12" xfId="52" applyNumberFormat="1" applyFont="1" applyFill="1" applyBorder="1" applyAlignment="1" applyProtection="1">
      <alignment horizontal="center" vertical="top"/>
      <protection/>
    </xf>
    <xf numFmtId="0" fontId="2" fillId="0" borderId="11" xfId="52" applyNumberFormat="1" applyFont="1" applyFill="1" applyBorder="1" applyAlignment="1" applyProtection="1">
      <alignment horizontal="center" vertical="center" wrapText="1"/>
      <protection/>
    </xf>
    <xf numFmtId="0" fontId="2" fillId="0" borderId="12" xfId="52" applyNumberFormat="1" applyFont="1" applyFill="1" applyBorder="1" applyAlignment="1" applyProtection="1">
      <alignment horizontal="center" vertical="center" wrapText="1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ethodics230802-pril1-3" xfId="52"/>
    <cellStyle name="Обычный_Книга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N38" sqref="N38"/>
    </sheetView>
  </sheetViews>
  <sheetFormatPr defaultColWidth="9.140625" defaultRowHeight="15"/>
  <cols>
    <col min="2" max="2" width="27.57421875" style="0" customWidth="1"/>
  </cols>
  <sheetData>
    <row r="1" spans="1:12" ht="1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3"/>
      <c r="B3" s="4"/>
      <c r="C3" s="3"/>
      <c r="D3" s="3"/>
      <c r="E3" s="3"/>
      <c r="F3" s="3"/>
      <c r="G3" s="3"/>
      <c r="H3" s="1"/>
      <c r="I3" s="5"/>
      <c r="J3" s="5"/>
      <c r="K3" s="6" t="s">
        <v>0</v>
      </c>
      <c r="L3" s="1"/>
    </row>
    <row r="4" spans="1:12" ht="15" customHeight="1">
      <c r="A4" s="29" t="s">
        <v>1</v>
      </c>
      <c r="B4" s="29"/>
      <c r="C4" s="29"/>
      <c r="D4" s="29"/>
      <c r="E4" s="30"/>
      <c r="F4" s="30"/>
      <c r="G4" s="30"/>
      <c r="H4" s="30"/>
      <c r="I4" s="30"/>
      <c r="J4" s="30"/>
      <c r="K4" s="30"/>
      <c r="L4" s="30"/>
    </row>
    <row r="5" spans="1:12" ht="15" customHeight="1">
      <c r="A5" s="29"/>
      <c r="B5" s="29"/>
      <c r="C5" s="29"/>
      <c r="D5" s="29"/>
      <c r="E5" s="30"/>
      <c r="F5" s="30"/>
      <c r="G5" s="30"/>
      <c r="H5" s="30"/>
      <c r="I5" s="30"/>
      <c r="J5" s="30"/>
      <c r="K5" s="30"/>
      <c r="L5" s="30"/>
    </row>
    <row r="6" spans="1:12" ht="16.5" customHeight="1">
      <c r="A6" s="29" t="s">
        <v>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16.5">
      <c r="A7" s="7"/>
      <c r="B7" s="8"/>
      <c r="C7" s="9"/>
      <c r="D7" s="9"/>
      <c r="E7" s="9"/>
      <c r="F7" s="9"/>
      <c r="G7" s="9"/>
      <c r="H7" s="1"/>
      <c r="I7" s="5"/>
      <c r="J7" s="5"/>
      <c r="K7" s="10" t="s">
        <v>3</v>
      </c>
      <c r="L7" s="1"/>
    </row>
    <row r="8" spans="1:12" ht="15" customHeight="1">
      <c r="A8" s="31" t="s">
        <v>4</v>
      </c>
      <c r="B8" s="33" t="s">
        <v>5</v>
      </c>
      <c r="C8" s="35" t="s">
        <v>42</v>
      </c>
      <c r="D8" s="35"/>
      <c r="E8" s="35"/>
      <c r="F8" s="35"/>
      <c r="G8" s="35"/>
      <c r="H8" s="35" t="s">
        <v>43</v>
      </c>
      <c r="I8" s="35"/>
      <c r="J8" s="35"/>
      <c r="K8" s="35"/>
      <c r="L8" s="35"/>
    </row>
    <row r="9" spans="1:12" ht="15">
      <c r="A9" s="32"/>
      <c r="B9" s="34"/>
      <c r="C9" s="11" t="s">
        <v>6</v>
      </c>
      <c r="D9" s="11" t="s">
        <v>7</v>
      </c>
      <c r="E9" s="11" t="s">
        <v>8</v>
      </c>
      <c r="F9" s="11" t="s">
        <v>9</v>
      </c>
      <c r="G9" s="11" t="s">
        <v>10</v>
      </c>
      <c r="H9" s="11" t="s">
        <v>6</v>
      </c>
      <c r="I9" s="11" t="s">
        <v>7</v>
      </c>
      <c r="J9" s="11" t="s">
        <v>8</v>
      </c>
      <c r="K9" s="11" t="s">
        <v>9</v>
      </c>
      <c r="L9" s="11" t="s">
        <v>10</v>
      </c>
    </row>
    <row r="10" spans="1:12" ht="15">
      <c r="A10" s="12">
        <v>1</v>
      </c>
      <c r="B10" s="13">
        <v>2</v>
      </c>
      <c r="C10" s="12">
        <v>3</v>
      </c>
      <c r="D10" s="13">
        <v>4</v>
      </c>
      <c r="E10" s="12">
        <v>5</v>
      </c>
      <c r="F10" s="13">
        <v>6</v>
      </c>
      <c r="G10" s="12">
        <v>7</v>
      </c>
      <c r="H10" s="13">
        <v>8</v>
      </c>
      <c r="I10" s="12">
        <v>9</v>
      </c>
      <c r="J10" s="13">
        <v>10</v>
      </c>
      <c r="K10" s="12">
        <v>11</v>
      </c>
      <c r="L10" s="13">
        <v>12</v>
      </c>
    </row>
    <row r="11" spans="1:12" ht="25.5" customHeight="1">
      <c r="A11" s="14" t="s">
        <v>11</v>
      </c>
      <c r="B11" s="15" t="s">
        <v>12</v>
      </c>
      <c r="C11" s="16">
        <v>51.511953</v>
      </c>
      <c r="D11" s="16">
        <f>C11</f>
        <v>51.511953</v>
      </c>
      <c r="E11" s="16"/>
      <c r="F11" s="16">
        <f>D23-D28</f>
        <v>49.09481943489963</v>
      </c>
      <c r="G11" s="16">
        <f>F23-F25-F28</f>
        <v>40.872591106986654</v>
      </c>
      <c r="H11" s="16">
        <v>48.5</v>
      </c>
      <c r="I11" s="16">
        <f>H11</f>
        <v>48.5</v>
      </c>
      <c r="J11" s="16"/>
      <c r="K11" s="16">
        <f>I23-I28</f>
        <v>46.06644611416395</v>
      </c>
      <c r="L11" s="16">
        <f>K23-K25-K28</f>
        <v>37.822642144218904</v>
      </c>
    </row>
    <row r="12" spans="1:12" ht="15" customHeight="1">
      <c r="A12" s="14" t="s">
        <v>13</v>
      </c>
      <c r="B12" s="15" t="s">
        <v>14</v>
      </c>
      <c r="C12" s="17"/>
      <c r="D12" s="17"/>
      <c r="E12" s="17"/>
      <c r="F12" s="16"/>
      <c r="G12" s="16"/>
      <c r="H12" s="17"/>
      <c r="I12" s="17"/>
      <c r="J12" s="17"/>
      <c r="K12" s="16"/>
      <c r="L12" s="16"/>
    </row>
    <row r="13" spans="1:12" ht="15" customHeight="1">
      <c r="A13" s="14"/>
      <c r="B13" s="15" t="s">
        <v>15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15">
      <c r="A14" s="14"/>
      <c r="B14" s="15" t="s">
        <v>7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5">
      <c r="A15" s="14"/>
      <c r="B15" s="15" t="s">
        <v>8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15">
      <c r="A16" s="14"/>
      <c r="B16" s="15" t="s">
        <v>16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15" customHeight="1">
      <c r="A17" s="14" t="s">
        <v>17</v>
      </c>
      <c r="B17" s="18" t="s">
        <v>18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24" customHeight="1">
      <c r="A18" s="14" t="s">
        <v>19</v>
      </c>
      <c r="B18" s="18" t="s">
        <v>20</v>
      </c>
      <c r="C18" s="19"/>
      <c r="D18" s="19"/>
      <c r="E18" s="16"/>
      <c r="F18" s="16"/>
      <c r="G18" s="16"/>
      <c r="H18" s="19"/>
      <c r="I18" s="19"/>
      <c r="J18" s="16"/>
      <c r="K18" s="16"/>
      <c r="L18" s="16"/>
    </row>
    <row r="19" spans="1:12" ht="27" customHeight="1">
      <c r="A19" s="20" t="s">
        <v>21</v>
      </c>
      <c r="B19" s="18" t="s">
        <v>22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14.25" customHeight="1">
      <c r="A20" s="21" t="s">
        <v>23</v>
      </c>
      <c r="B20" s="15" t="s">
        <v>24</v>
      </c>
      <c r="C20" s="19">
        <f>C11/100*10.83</f>
        <v>5.5787445099</v>
      </c>
      <c r="D20" s="19">
        <f>D28/89.17*10.83</f>
        <v>0.2617755651003701</v>
      </c>
      <c r="E20" s="19">
        <v>0</v>
      </c>
      <c r="F20" s="19">
        <f>(F28+F25)/89.17*10.83</f>
        <v>0.8904673279129752</v>
      </c>
      <c r="G20" s="19">
        <f>(G28+G25)/89.17*10.83</f>
        <v>4.42650155736234</v>
      </c>
      <c r="H20" s="19">
        <f>H11/100*10.83</f>
        <v>5.25255</v>
      </c>
      <c r="I20" s="19">
        <f>I28/89.17*10.83</f>
        <v>0.2635538858360435</v>
      </c>
      <c r="J20" s="19">
        <v>0</v>
      </c>
      <c r="K20" s="19">
        <f>(K28+K25)/89.17*10.83</f>
        <v>0.892803969945049</v>
      </c>
      <c r="L20" s="19">
        <f>(L28+L25)/89.17*10.83</f>
        <v>4.096192144218907</v>
      </c>
    </row>
    <row r="21" spans="1:12" ht="15" customHeight="1">
      <c r="A21" s="14"/>
      <c r="B21" s="15" t="s">
        <v>25</v>
      </c>
      <c r="C21" s="19">
        <v>10.83</v>
      </c>
      <c r="D21" s="16">
        <f>D20/D11*100</f>
        <v>0.5081841201019307</v>
      </c>
      <c r="E21" s="16"/>
      <c r="F21" s="16">
        <f>F20/F11*100</f>
        <v>1.813770451063063</v>
      </c>
      <c r="G21" s="16">
        <f>G20/G11*100</f>
        <v>10.829999854366184</v>
      </c>
      <c r="H21" s="19">
        <v>10.83</v>
      </c>
      <c r="I21" s="16">
        <f>I20/I11*100</f>
        <v>0.5434100738887494</v>
      </c>
      <c r="J21" s="16"/>
      <c r="K21" s="16">
        <f>K20/K11*100</f>
        <v>1.938078678204222</v>
      </c>
      <c r="L21" s="16">
        <f>L20/L11*100</f>
        <v>10.83</v>
      </c>
    </row>
    <row r="22" spans="1:12" ht="39" customHeight="1">
      <c r="A22" s="22" t="s">
        <v>26</v>
      </c>
      <c r="B22" s="15" t="s">
        <v>27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ht="15" customHeight="1">
      <c r="A23" s="21" t="s">
        <v>28</v>
      </c>
      <c r="B23" s="15" t="s">
        <v>29</v>
      </c>
      <c r="C23" s="16">
        <f>C11-C20</f>
        <v>45.9332084901</v>
      </c>
      <c r="D23" s="16">
        <f>D11-D20</f>
        <v>51.250177434899626</v>
      </c>
      <c r="E23" s="16">
        <v>0</v>
      </c>
      <c r="F23" s="16">
        <f>F11-F20</f>
        <v>48.204352106986654</v>
      </c>
      <c r="G23" s="16">
        <f>G11-G20</f>
        <v>36.44608954962431</v>
      </c>
      <c r="H23" s="16">
        <f>H11-H20</f>
        <v>43.24745</v>
      </c>
      <c r="I23" s="16">
        <f>I11-I20</f>
        <v>48.236446114163954</v>
      </c>
      <c r="J23" s="16">
        <v>0</v>
      </c>
      <c r="K23" s="16">
        <f>K11-K20</f>
        <v>45.1736421442189</v>
      </c>
      <c r="L23" s="16">
        <f>L11-L20</f>
        <v>33.72645</v>
      </c>
    </row>
    <row r="24" spans="1:12" ht="15" customHeight="1">
      <c r="A24" s="23" t="s">
        <v>30</v>
      </c>
      <c r="B24" s="15" t="s">
        <v>31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ht="25.5" customHeight="1">
      <c r="A25" s="23"/>
      <c r="B25" s="15" t="s">
        <v>32</v>
      </c>
      <c r="C25" s="19">
        <f>C23-C28</f>
        <v>41.0709934901</v>
      </c>
      <c r="D25" s="16">
        <v>0</v>
      </c>
      <c r="E25" s="16">
        <v>0</v>
      </c>
      <c r="F25" s="16">
        <v>4.809892</v>
      </c>
      <c r="G25" s="16">
        <v>36.261101</v>
      </c>
      <c r="H25" s="19">
        <f>H23-H28</f>
        <v>38.34745</v>
      </c>
      <c r="I25" s="16">
        <v>0</v>
      </c>
      <c r="J25" s="16">
        <v>0</v>
      </c>
      <c r="K25" s="16">
        <v>4.815</v>
      </c>
      <c r="L25" s="16">
        <v>33.53245</v>
      </c>
    </row>
    <row r="26" spans="1:12" ht="15">
      <c r="A26" s="23"/>
      <c r="B26" s="15" t="s">
        <v>33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ht="15" customHeight="1">
      <c r="A27" s="23"/>
      <c r="B27" s="15" t="s">
        <v>34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15" customHeight="1">
      <c r="A28" s="23"/>
      <c r="B28" s="15" t="s">
        <v>35</v>
      </c>
      <c r="C28" s="16">
        <f>D28+F28+G28</f>
        <v>4.862215</v>
      </c>
      <c r="D28" s="16">
        <v>2.155358</v>
      </c>
      <c r="E28" s="16">
        <v>0</v>
      </c>
      <c r="F28" s="16">
        <v>2.521869</v>
      </c>
      <c r="G28" s="16">
        <v>0.184988</v>
      </c>
      <c r="H28" s="16">
        <f>I28+K28+L28</f>
        <v>4.8999999999999995</v>
      </c>
      <c r="I28" s="16">
        <v>2.17</v>
      </c>
      <c r="J28" s="16">
        <v>0</v>
      </c>
      <c r="K28" s="16">
        <v>2.536</v>
      </c>
      <c r="L28" s="16">
        <v>0.194</v>
      </c>
    </row>
    <row r="29" spans="1:12" ht="15" customHeight="1">
      <c r="A29" s="23" t="s">
        <v>36</v>
      </c>
      <c r="B29" s="1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27.75" customHeight="1">
      <c r="A30" s="23" t="s">
        <v>38</v>
      </c>
      <c r="B30" s="15" t="s">
        <v>39</v>
      </c>
      <c r="C30" s="19">
        <f>(C28/89.17*100)</f>
        <v>5.452747560838847</v>
      </c>
      <c r="D30" s="16"/>
      <c r="E30" s="16"/>
      <c r="F30" s="16"/>
      <c r="G30" s="16"/>
      <c r="H30" s="19">
        <f>(H28/89.17*100)</f>
        <v>5.495121677694291</v>
      </c>
      <c r="I30" s="16"/>
      <c r="J30" s="16"/>
      <c r="K30" s="16"/>
      <c r="L30" s="16"/>
    </row>
    <row r="31" spans="1:12" ht="15">
      <c r="A31" s="3"/>
      <c r="B31" s="4"/>
      <c r="C31" s="3"/>
      <c r="D31" s="3"/>
      <c r="E31" s="3"/>
      <c r="F31" s="3"/>
      <c r="G31" s="3"/>
      <c r="H31" s="25"/>
      <c r="I31" s="5"/>
      <c r="J31" s="5"/>
      <c r="K31" s="5"/>
      <c r="L31" s="1"/>
    </row>
    <row r="32" spans="1:12" ht="15">
      <c r="A32" s="3"/>
      <c r="B32" s="4"/>
      <c r="C32" s="1"/>
      <c r="D32" s="3"/>
      <c r="E32" s="3"/>
      <c r="F32" s="3"/>
      <c r="G32" s="3"/>
      <c r="H32" s="1"/>
      <c r="I32" s="5"/>
      <c r="J32" s="5"/>
      <c r="K32" s="5"/>
      <c r="L32" s="1"/>
    </row>
    <row r="33" spans="1:12" ht="15">
      <c r="A33" s="3"/>
      <c r="B33" s="4"/>
      <c r="C33" s="3"/>
      <c r="D33" s="3"/>
      <c r="E33" s="3"/>
      <c r="F33" s="3"/>
      <c r="G33" s="3"/>
      <c r="H33" s="3"/>
      <c r="I33" s="5"/>
      <c r="J33" s="5"/>
      <c r="K33" s="1"/>
      <c r="L33" s="1"/>
    </row>
    <row r="34" spans="1:12" ht="20.25">
      <c r="A34" s="27" t="s">
        <v>40</v>
      </c>
      <c r="B34" s="27"/>
      <c r="C34" s="1"/>
      <c r="D34" s="26"/>
      <c r="E34" s="3"/>
      <c r="F34" s="3"/>
      <c r="G34" s="3"/>
      <c r="H34" s="3"/>
      <c r="I34" s="5"/>
      <c r="J34" s="5"/>
      <c r="K34" s="28" t="s">
        <v>41</v>
      </c>
      <c r="L34" s="28"/>
    </row>
  </sheetData>
  <sheetProtection/>
  <mergeCells count="8">
    <mergeCell ref="A34:B34"/>
    <mergeCell ref="K34:L34"/>
    <mergeCell ref="A4:L5"/>
    <mergeCell ref="A6:L6"/>
    <mergeCell ref="A8:A9"/>
    <mergeCell ref="B8:B9"/>
    <mergeCell ref="C8:G8"/>
    <mergeCell ref="H8:L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Малахова Ольга Евгеньевна</dc:creator>
  <cp:keywords/>
  <dc:description/>
  <cp:lastModifiedBy>Малахова Ольга Евгеньевна</cp:lastModifiedBy>
  <dcterms:created xsi:type="dcterms:W3CDTF">2022-02-04T12:51:03Z</dcterms:created>
  <dcterms:modified xsi:type="dcterms:W3CDTF">2022-03-22T10:47:27Z</dcterms:modified>
  <cp:category/>
  <cp:version/>
  <cp:contentType/>
  <cp:contentStatus/>
</cp:coreProperties>
</file>